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Schools Forum\17-10-2017\"/>
    </mc:Choice>
  </mc:AlternateContent>
  <bookViews>
    <workbookView xWindow="0" yWindow="0" windowWidth="28800" windowHeight="11610" activeTab="1" xr2:uid="{00000000-000D-0000-FFFF-FFFF00000000}"/>
  </bookViews>
  <sheets>
    <sheet name="Appendix D(i)" sheetId="5" r:id="rId1"/>
    <sheet name="Appendix D(ii)" sheetId="1" r:id="rId2"/>
  </sheets>
  <definedNames>
    <definedName name="_xlnm.Print_Area" localSheetId="0">'Appendix D(i)'!$A$1:$O$32</definedName>
    <definedName name="_xlnm.Print_Area" localSheetId="1">'Appendix D(ii)'!$B$1:$P$27</definedName>
  </definedNames>
  <calcPr calcId="171027"/>
</workbook>
</file>

<file path=xl/calcChain.xml><?xml version="1.0" encoding="utf-8"?>
<calcChain xmlns="http://schemas.openxmlformats.org/spreadsheetml/2006/main">
  <c r="P16" i="5" l="1"/>
  <c r="P14" i="5"/>
  <c r="P10" i="5"/>
  <c r="Q19" i="1"/>
  <c r="F32" i="5" l="1"/>
  <c r="G6" i="5" s="1"/>
  <c r="G7" i="5" s="1"/>
  <c r="G16" i="5"/>
  <c r="F7" i="5"/>
  <c r="E7" i="5"/>
  <c r="E32" i="5" s="1"/>
  <c r="D7" i="5"/>
  <c r="D32" i="5" s="1"/>
  <c r="G32" i="5" l="1"/>
  <c r="H6" i="5" s="1"/>
  <c r="H7" i="5" s="1"/>
  <c r="H32" i="5" s="1"/>
  <c r="I6" i="5" s="1"/>
  <c r="I7" i="5" s="1"/>
  <c r="I32" i="5" s="1"/>
  <c r="J6" i="5" s="1"/>
  <c r="J7" i="5" s="1"/>
  <c r="J32" i="5" s="1"/>
  <c r="K6" i="5" s="1"/>
  <c r="K7" i="5" s="1"/>
  <c r="K32" i="5" s="1"/>
  <c r="L6" i="5" s="1"/>
  <c r="L7" i="5" s="1"/>
  <c r="L32" i="5" s="1"/>
  <c r="G19" i="1" l="1"/>
</calcChain>
</file>

<file path=xl/sharedStrings.xml><?xml version="1.0" encoding="utf-8"?>
<sst xmlns="http://schemas.openxmlformats.org/spreadsheetml/2006/main" count="125" uniqueCount="62">
  <si>
    <t>2012/13</t>
  </si>
  <si>
    <t>2013/14 support given</t>
  </si>
  <si>
    <t>2014/15</t>
  </si>
  <si>
    <t>2015/16</t>
  </si>
  <si>
    <t>2016/17</t>
  </si>
  <si>
    <t>2017/18</t>
  </si>
  <si>
    <t>2018/19</t>
  </si>
  <si>
    <t>2019/20</t>
  </si>
  <si>
    <t>2020/21</t>
  </si>
  <si>
    <t>2014/15 Closing School Balance</t>
  </si>
  <si>
    <t>2015/16 Closing School Balance</t>
  </si>
  <si>
    <t>In year allocations:</t>
  </si>
  <si>
    <t>Barking Abbey</t>
  </si>
  <si>
    <t>Loan</t>
  </si>
  <si>
    <t>Repayment</t>
  </si>
  <si>
    <t>Eastbury Primary</t>
  </si>
  <si>
    <t>Dorothy Barley Infants</t>
  </si>
  <si>
    <t>Ripple Primary School</t>
  </si>
  <si>
    <t>Ripple Primary School Repayments</t>
  </si>
  <si>
    <t>Loan Interest</t>
  </si>
  <si>
    <t>Dates for Repayment</t>
  </si>
  <si>
    <t>01/04/18 = £45k
01/07/18 = £45k
01/10/18 = £45k
01/01/19 = £45k</t>
  </si>
  <si>
    <t>01/04/19 = £45k
01/07/19 = £45k
01/10/19 = £45k
01/01/20 = £45k</t>
  </si>
  <si>
    <t>01/04/20 = £45k
01/07/20 = £45k
01/10/20 = £45k
01/01/21 = £45k</t>
  </si>
  <si>
    <t>Loan Request</t>
  </si>
  <si>
    <t>Monteagle Primary School</t>
  </si>
  <si>
    <t>01/04/18 = £7,250
01/07/18 = £7,250
01/10/18 = £7,250
01/01/19 = £7,250</t>
  </si>
  <si>
    <t>PAID</t>
  </si>
  <si>
    <t>De-delegated amount</t>
  </si>
  <si>
    <t>c/f from previous year's de-delegation</t>
  </si>
  <si>
    <t>c/f from previous year</t>
  </si>
  <si>
    <t>Resources Available at start of the year</t>
  </si>
  <si>
    <t>Leys Primary</t>
  </si>
  <si>
    <t>Support provided - no loan outstanding</t>
  </si>
  <si>
    <t>Dorothy Barley Juniors (Academy)</t>
  </si>
  <si>
    <t>N/A</t>
  </si>
  <si>
    <t>Village Infants</t>
  </si>
  <si>
    <t>Henry Green Primary</t>
  </si>
  <si>
    <t>St Joseph’s, Barking</t>
  </si>
  <si>
    <t>Warren recovery plan</t>
  </si>
  <si>
    <t>Warren School - Loan</t>
  </si>
  <si>
    <t>Warren Academy - Repayment</t>
  </si>
  <si>
    <t>Warren School Closing Balance</t>
  </si>
  <si>
    <t>Closing Balance</t>
  </si>
  <si>
    <t>Eastbrook</t>
  </si>
  <si>
    <t>No loan outstanding</t>
  </si>
  <si>
    <t>Balance / (over allocation) to be carried over</t>
  </si>
  <si>
    <t>School Loans</t>
  </si>
  <si>
    <t>Academy</t>
  </si>
  <si>
    <t>ACADEMY</t>
  </si>
  <si>
    <t xml:space="preserve">Paid = £135k
Interest paid = £14k
15/03/17 = £45k - INVOICED </t>
  </si>
  <si>
    <t>01/04/17 = £45k - INVOICED
01/07/17 = £45k - INVOICED
01/10/17 = £45k - INVOICED
01/01/18 = £45k</t>
  </si>
  <si>
    <t>01/04/17 = £7,250 - PAID
01/07/17 = £7,250 - INVOICED
01/10/17 = £7,250 - INVOICED
01/01/18 = £7,250</t>
  </si>
  <si>
    <t>31/03/2018 - INVOICED</t>
  </si>
  <si>
    <t>£50k taken at source in June and July 2017
£25k to be taken at source in October
£25k to be taken at source in November</t>
  </si>
  <si>
    <t>2016/17 Closing School Balance</t>
  </si>
  <si>
    <r>
      <t>Eastbrook (</t>
    </r>
    <r>
      <rPr>
        <i/>
        <sz val="8"/>
        <color theme="1"/>
        <rFont val="Arial"/>
        <family val="2"/>
      </rPr>
      <t>Support funding agreed February 2012)</t>
    </r>
  </si>
  <si>
    <t>2016/17 Closing School Balance (Based on Qtr 4 returns)</t>
  </si>
  <si>
    <t>Q4 Bal on return = 226k but included £116k repayment of loan</t>
  </si>
  <si>
    <t>Schools Facing Financial Difficulty 2017/18</t>
  </si>
  <si>
    <t>Appendix D(i)</t>
  </si>
  <si>
    <t>Appendix D(ii)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</si>
</sst>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</numFmts>
  <fonts count="2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color rgb="FF0000FF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5" fillId="6" borderId="12" applyNumberFormat="0" applyAlignment="0" applyProtection="0"/>
  </cellStyleXfs>
  <cellXfs count="181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8" fillId="0" borderId="7" xfId="0" applyFont="1" applyBorder="1" applyAlignment="1">
      <alignment vertical="top" wrapText="1"/>
    </xf>
    <xf numFmtId="6" fontId="8" fillId="0" borderId="7" xfId="0" applyNumberFormat="1" applyFont="1" applyBorder="1" applyAlignment="1">
      <alignment horizontal="right" vertical="center" wrapText="1"/>
    </xf>
    <xf numFmtId="6" fontId="8" fillId="0" borderId="7" xfId="0" applyNumberFormat="1" applyFont="1" applyFill="1" applyBorder="1" applyAlignment="1">
      <alignment horizontal="right" vertical="center" wrapText="1"/>
    </xf>
    <xf numFmtId="6" fontId="8" fillId="2" borderId="7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6" fontId="8" fillId="0" borderId="5" xfId="0" applyNumberFormat="1" applyFont="1" applyBorder="1" applyAlignment="1">
      <alignment horizontal="right" vertical="center" wrapText="1"/>
    </xf>
    <xf numFmtId="6" fontId="8" fillId="0" borderId="5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6" fontId="8" fillId="0" borderId="4" xfId="0" applyNumberFormat="1" applyFont="1" applyBorder="1" applyAlignment="1">
      <alignment vertical="center" wrapText="1"/>
    </xf>
    <xf numFmtId="6" fontId="10" fillId="0" borderId="5" xfId="0" applyNumberFormat="1" applyFont="1" applyFill="1" applyBorder="1" applyAlignment="1">
      <alignment horizontal="right" vertical="center" wrapText="1"/>
    </xf>
    <xf numFmtId="6" fontId="8" fillId="2" borderId="5" xfId="0" applyNumberFormat="1" applyFont="1" applyFill="1" applyBorder="1" applyAlignment="1">
      <alignment horizontal="right" vertical="center" wrapText="1"/>
    </xf>
    <xf numFmtId="6" fontId="8" fillId="0" borderId="6" xfId="0" applyNumberFormat="1" applyFont="1" applyBorder="1" applyAlignment="1">
      <alignment horizontal="right" vertical="center" wrapText="1"/>
    </xf>
    <xf numFmtId="6" fontId="8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6" fontId="9" fillId="0" borderId="5" xfId="0" applyNumberFormat="1" applyFont="1" applyBorder="1" applyAlignment="1">
      <alignment horizontal="right" vertical="center" wrapText="1"/>
    </xf>
    <xf numFmtId="6" fontId="9" fillId="0" borderId="5" xfId="0" applyNumberFormat="1" applyFont="1" applyFill="1" applyBorder="1" applyAlignment="1">
      <alignment horizontal="right" vertical="center" wrapText="1"/>
    </xf>
    <xf numFmtId="6" fontId="9" fillId="2" borderId="5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11" fillId="3" borderId="8" xfId="0" applyFont="1" applyFill="1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1" fillId="0" borderId="7" xfId="0" applyFont="1" applyBorder="1" applyAlignment="1">
      <alignment wrapText="1"/>
    </xf>
    <xf numFmtId="0" fontId="9" fillId="0" borderId="7" xfId="0" applyFont="1" applyFill="1" applyBorder="1" applyAlignment="1">
      <alignment vertical="top" wrapText="1"/>
    </xf>
    <xf numFmtId="6" fontId="10" fillId="0" borderId="5" xfId="0" applyNumberFormat="1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vertical="top" wrapText="1"/>
    </xf>
    <xf numFmtId="6" fontId="8" fillId="4" borderId="7" xfId="0" applyNumberFormat="1" applyFont="1" applyFill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6" fontId="10" fillId="4" borderId="10" xfId="0" applyNumberFormat="1" applyFont="1" applyFill="1" applyBorder="1" applyAlignment="1">
      <alignment horizontal="right" vertical="center" wrapText="1"/>
    </xf>
    <xf numFmtId="6" fontId="8" fillId="4" borderId="4" xfId="0" applyNumberFormat="1" applyFont="1" applyFill="1" applyBorder="1" applyAlignment="1">
      <alignment vertical="center" wrapText="1"/>
    </xf>
    <xf numFmtId="6" fontId="8" fillId="4" borderId="6" xfId="0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vertical="center" wrapText="1"/>
    </xf>
    <xf numFmtId="6" fontId="10" fillId="4" borderId="5" xfId="0" applyNumberFormat="1" applyFont="1" applyFill="1" applyBorder="1" applyAlignment="1">
      <alignment horizontal="right" vertical="center" wrapText="1"/>
    </xf>
    <xf numFmtId="6" fontId="12" fillId="4" borderId="5" xfId="0" applyNumberFormat="1" applyFont="1" applyFill="1" applyBorder="1" applyAlignment="1">
      <alignment horizontal="right" vertical="center" wrapText="1"/>
    </xf>
    <xf numFmtId="6" fontId="8" fillId="4" borderId="5" xfId="0" applyNumberFormat="1" applyFont="1" applyFill="1" applyBorder="1" applyAlignment="1">
      <alignment horizontal="right" vertical="center" wrapText="1"/>
    </xf>
    <xf numFmtId="6" fontId="12" fillId="2" borderId="5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center" wrapText="1"/>
    </xf>
    <xf numFmtId="6" fontId="12" fillId="0" borderId="7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8" fillId="5" borderId="4" xfId="0" applyFont="1" applyFill="1" applyBorder="1" applyAlignment="1">
      <alignment vertical="top" wrapText="1"/>
    </xf>
    <xf numFmtId="6" fontId="10" fillId="5" borderId="5" xfId="0" applyNumberFormat="1" applyFont="1" applyFill="1" applyBorder="1" applyAlignment="1">
      <alignment horizontal="right" vertical="center" wrapText="1"/>
    </xf>
    <xf numFmtId="0" fontId="8" fillId="5" borderId="5" xfId="0" applyFont="1" applyFill="1" applyBorder="1" applyAlignment="1">
      <alignment vertical="center" wrapText="1"/>
    </xf>
    <xf numFmtId="6" fontId="8" fillId="5" borderId="7" xfId="0" applyNumberFormat="1" applyFont="1" applyFill="1" applyBorder="1" applyAlignment="1">
      <alignment horizontal="right" vertical="center" wrapText="1"/>
    </xf>
    <xf numFmtId="6" fontId="12" fillId="5" borderId="5" xfId="0" applyNumberFormat="1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vertical="top" wrapText="1"/>
    </xf>
    <xf numFmtId="6" fontId="9" fillId="0" borderId="7" xfId="0" applyNumberFormat="1" applyFont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18" fillId="3" borderId="5" xfId="0" applyFont="1" applyFill="1" applyBorder="1" applyAlignment="1">
      <alignment vertical="top" wrapText="1"/>
    </xf>
    <xf numFmtId="0" fontId="18" fillId="3" borderId="6" xfId="0" applyFont="1" applyFill="1" applyBorder="1" applyAlignment="1">
      <alignment vertical="top" wrapText="1"/>
    </xf>
    <xf numFmtId="0" fontId="19" fillId="3" borderId="8" xfId="0" applyFont="1" applyFill="1" applyBorder="1" applyAlignment="1">
      <alignment wrapText="1"/>
    </xf>
    <xf numFmtId="0" fontId="17" fillId="3" borderId="7" xfId="0" applyFont="1" applyFill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7" fillId="0" borderId="5" xfId="0" applyFont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20" fillId="6" borderId="12" xfId="5" applyFont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9" fillId="0" borderId="7" xfId="0" applyFont="1" applyBorder="1" applyAlignment="1">
      <alignment wrapText="1"/>
    </xf>
    <xf numFmtId="0" fontId="17" fillId="0" borderId="7" xfId="0" applyFont="1" applyFill="1" applyBorder="1" applyAlignment="1">
      <alignment vertical="top" wrapText="1"/>
    </xf>
    <xf numFmtId="0" fontId="18" fillId="0" borderId="5" xfId="0" applyFont="1" applyBorder="1" applyAlignment="1">
      <alignment vertical="center" wrapText="1"/>
    </xf>
    <xf numFmtId="6" fontId="21" fillId="0" borderId="5" xfId="0" applyNumberFormat="1" applyFont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6" fontId="18" fillId="2" borderId="5" xfId="0" applyNumberFormat="1" applyFont="1" applyFill="1" applyBorder="1" applyAlignment="1">
      <alignment horizontal="right" vertical="center" wrapText="1"/>
    </xf>
    <xf numFmtId="6" fontId="18" fillId="0" borderId="6" xfId="0" applyNumberFormat="1" applyFont="1" applyBorder="1" applyAlignment="1">
      <alignment horizontal="right" vertical="center" wrapText="1"/>
    </xf>
    <xf numFmtId="6" fontId="18" fillId="0" borderId="7" xfId="0" applyNumberFormat="1" applyFont="1" applyBorder="1" applyAlignment="1">
      <alignment horizontal="right" vertical="center" wrapText="1"/>
    </xf>
    <xf numFmtId="6" fontId="18" fillId="0" borderId="7" xfId="0" applyNumberFormat="1" applyFont="1" applyFill="1" applyBorder="1" applyAlignment="1">
      <alignment horizontal="right" vertical="center" wrapText="1"/>
    </xf>
    <xf numFmtId="0" fontId="18" fillId="4" borderId="5" xfId="0" applyFont="1" applyFill="1" applyBorder="1" applyAlignment="1">
      <alignment vertical="top" wrapText="1"/>
    </xf>
    <xf numFmtId="6" fontId="18" fillId="4" borderId="7" xfId="0" applyNumberFormat="1" applyFont="1" applyFill="1" applyBorder="1" applyAlignment="1">
      <alignment horizontal="right" vertical="center" wrapText="1"/>
    </xf>
    <xf numFmtId="0" fontId="18" fillId="0" borderId="8" xfId="0" applyFont="1" applyBorder="1" applyAlignment="1">
      <alignment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vertical="center" wrapText="1"/>
    </xf>
    <xf numFmtId="14" fontId="18" fillId="0" borderId="6" xfId="0" applyNumberFormat="1" applyFont="1" applyFill="1" applyBorder="1" applyAlignment="1">
      <alignment horizontal="right" vertical="center" wrapText="1"/>
    </xf>
    <xf numFmtId="14" fontId="18" fillId="0" borderId="7" xfId="0" applyNumberFormat="1" applyFont="1" applyFill="1" applyBorder="1" applyAlignment="1">
      <alignment horizontal="left" vertical="center" wrapText="1"/>
    </xf>
    <xf numFmtId="14" fontId="18" fillId="0" borderId="7" xfId="0" applyNumberFormat="1" applyFont="1" applyFill="1" applyBorder="1" applyAlignment="1">
      <alignment horizontal="right" vertical="center" wrapText="1"/>
    </xf>
    <xf numFmtId="6" fontId="18" fillId="0" borderId="9" xfId="0" applyNumberFormat="1" applyFont="1" applyFill="1" applyBorder="1" applyAlignment="1">
      <alignment horizontal="right" vertical="center" wrapText="1"/>
    </xf>
    <xf numFmtId="6" fontId="18" fillId="0" borderId="6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0" fontId="18" fillId="4" borderId="11" xfId="0" applyFont="1" applyFill="1" applyBorder="1" applyAlignment="1">
      <alignment vertical="center" wrapText="1"/>
    </xf>
    <xf numFmtId="6" fontId="21" fillId="4" borderId="10" xfId="0" applyNumberFormat="1" applyFont="1" applyFill="1" applyBorder="1" applyAlignment="1">
      <alignment horizontal="right" vertical="center" wrapText="1"/>
    </xf>
    <xf numFmtId="6" fontId="18" fillId="4" borderId="4" xfId="0" applyNumberFormat="1" applyFont="1" applyFill="1" applyBorder="1" applyAlignment="1">
      <alignment vertical="center" wrapText="1"/>
    </xf>
    <xf numFmtId="6" fontId="18" fillId="4" borderId="6" xfId="0" applyNumberFormat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vertical="top" wrapText="1"/>
    </xf>
    <xf numFmtId="6" fontId="21" fillId="0" borderId="5" xfId="0" applyNumberFormat="1" applyFont="1" applyFill="1" applyBorder="1" applyAlignment="1">
      <alignment horizontal="right" vertical="center" wrapText="1"/>
    </xf>
    <xf numFmtId="6" fontId="18" fillId="0" borderId="5" xfId="0" applyNumberFormat="1" applyFont="1" applyFill="1" applyBorder="1" applyAlignment="1">
      <alignment vertical="center" wrapText="1"/>
    </xf>
    <xf numFmtId="6" fontId="18" fillId="0" borderId="3" xfId="0" applyNumberFormat="1" applyFont="1" applyFill="1" applyBorder="1" applyAlignment="1">
      <alignment horizontal="right" vertical="center" wrapText="1"/>
    </xf>
    <xf numFmtId="0" fontId="16" fillId="0" borderId="9" xfId="0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8" fillId="0" borderId="7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right" vertical="center" wrapText="1"/>
    </xf>
    <xf numFmtId="0" fontId="18" fillId="4" borderId="5" xfId="0" applyFont="1" applyFill="1" applyBorder="1" applyAlignment="1">
      <alignment vertical="center" wrapText="1"/>
    </xf>
    <xf numFmtId="6" fontId="21" fillId="4" borderId="5" xfId="0" applyNumberFormat="1" applyFont="1" applyFill="1" applyBorder="1" applyAlignment="1">
      <alignment horizontal="right" vertical="center" wrapText="1"/>
    </xf>
    <xf numFmtId="6" fontId="22" fillId="4" borderId="5" xfId="0" applyNumberFormat="1" applyFont="1" applyFill="1" applyBorder="1" applyAlignment="1">
      <alignment horizontal="right" vertical="center" wrapText="1"/>
    </xf>
    <xf numFmtId="6" fontId="18" fillId="4" borderId="5" xfId="0" applyNumberFormat="1" applyFont="1" applyFill="1" applyBorder="1" applyAlignment="1">
      <alignment horizontal="right" vertical="center" wrapText="1"/>
    </xf>
    <xf numFmtId="14" fontId="18" fillId="0" borderId="5" xfId="0" applyNumberFormat="1" applyFont="1" applyFill="1" applyBorder="1" applyAlignment="1">
      <alignment horizontal="right" vertical="center" wrapText="1"/>
    </xf>
    <xf numFmtId="14" fontId="18" fillId="0" borderId="5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top" wrapText="1"/>
    </xf>
    <xf numFmtId="6" fontId="22" fillId="2" borderId="7" xfId="0" applyNumberFormat="1" applyFont="1" applyFill="1" applyBorder="1" applyAlignment="1">
      <alignment horizontal="right" vertical="center" wrapText="1"/>
    </xf>
    <xf numFmtId="6" fontId="22" fillId="0" borderId="7" xfId="0" applyNumberFormat="1" applyFont="1" applyFill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23" fillId="0" borderId="4" xfId="0" applyFont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center" wrapText="1"/>
    </xf>
    <xf numFmtId="6" fontId="21" fillId="0" borderId="0" xfId="0" applyNumberFormat="1" applyFont="1" applyFill="1" applyBorder="1" applyAlignment="1">
      <alignment horizontal="right" vertical="center" wrapText="1"/>
    </xf>
    <xf numFmtId="6" fontId="22" fillId="0" borderId="0" xfId="0" applyNumberFormat="1" applyFont="1" applyFill="1" applyBorder="1" applyAlignment="1">
      <alignment horizontal="right" vertical="center" wrapText="1"/>
    </xf>
    <xf numFmtId="6" fontId="18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/>
    <xf numFmtId="0" fontId="18" fillId="0" borderId="3" xfId="0" applyFont="1" applyFill="1" applyBorder="1" applyAlignment="1">
      <alignment vertical="top" wrapText="1"/>
    </xf>
    <xf numFmtId="6" fontId="21" fillId="0" borderId="3" xfId="0" applyNumberFormat="1" applyFont="1" applyFill="1" applyBorder="1" applyAlignment="1">
      <alignment horizontal="right" vertical="center" wrapText="1"/>
    </xf>
    <xf numFmtId="6" fontId="21" fillId="0" borderId="7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right" vertical="center" wrapText="1"/>
    </xf>
    <xf numFmtId="8" fontId="16" fillId="0" borderId="0" xfId="0" applyNumberFormat="1" applyFont="1"/>
    <xf numFmtId="6" fontId="16" fillId="0" borderId="0" xfId="0" applyNumberFormat="1" applyFont="1"/>
    <xf numFmtId="6" fontId="12" fillId="0" borderId="9" xfId="0" applyNumberFormat="1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6" fontId="8" fillId="5" borderId="7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6" fontId="12" fillId="0" borderId="7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6" fontId="10" fillId="0" borderId="9" xfId="0" applyNumberFormat="1" applyFont="1" applyFill="1" applyBorder="1" applyAlignment="1">
      <alignment horizontal="right" vertical="center" wrapText="1"/>
    </xf>
    <xf numFmtId="6" fontId="22" fillId="0" borderId="9" xfId="0" applyNumberFormat="1" applyFont="1" applyFill="1" applyBorder="1" applyAlignment="1">
      <alignment horizontal="right" vertical="center" wrapText="1"/>
    </xf>
    <xf numFmtId="0" fontId="23" fillId="0" borderId="4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6" fontId="21" fillId="0" borderId="9" xfId="0" applyNumberFormat="1" applyFont="1" applyFill="1" applyBorder="1" applyAlignment="1">
      <alignment horizontal="right" vertical="center" wrapText="1"/>
    </xf>
    <xf numFmtId="6" fontId="25" fillId="0" borderId="9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6" fontId="22" fillId="0" borderId="7" xfId="0" applyNumberFormat="1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right" vertical="center" wrapText="1"/>
    </xf>
  </cellXfs>
  <cellStyles count="6">
    <cellStyle name="Check Cell" xfId="5" builtinId="23"/>
    <cellStyle name="Comma 2 10" xfId="1" xr:uid="{00000000-0005-0000-0000-000001000000}"/>
    <cellStyle name="Hyperlink 2" xfId="2" xr:uid="{00000000-0005-0000-0000-000002000000}"/>
    <cellStyle name="Normal" xfId="0" builtinId="0"/>
    <cellStyle name="Normal 10" xfId="3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32"/>
  <sheetViews>
    <sheetView topLeftCell="C1" zoomScaleNormal="100" workbookViewId="0">
      <selection activeCell="L1" sqref="L1"/>
    </sheetView>
  </sheetViews>
  <sheetFormatPr defaultColWidth="9.21875" defaultRowHeight="15" x14ac:dyDescent="0.2"/>
  <cols>
    <col min="1" max="1" width="1.88671875" style="2" customWidth="1"/>
    <col min="2" max="2" width="23.5546875" style="2" customWidth="1"/>
    <col min="3" max="3" width="13.109375" style="2" customWidth="1"/>
    <col min="4" max="4" width="11" style="2" hidden="1" customWidth="1"/>
    <col min="5" max="5" width="10.44140625" style="2" bestFit="1" customWidth="1"/>
    <col min="6" max="6" width="9.6640625" style="2" bestFit="1" customWidth="1"/>
    <col min="7" max="7" width="9.88671875" style="2" bestFit="1" customWidth="1"/>
    <col min="8" max="8" width="9.109375" style="2" bestFit="1" customWidth="1"/>
    <col min="9" max="12" width="10.5546875" style="2" bestFit="1" customWidth="1"/>
    <col min="13" max="13" width="3.109375" style="2" customWidth="1"/>
    <col min="14" max="16384" width="9.21875" style="2"/>
  </cols>
  <sheetData>
    <row r="1" spans="2:16" ht="16.5" thickBot="1" x14ac:dyDescent="0.3">
      <c r="L1" s="1" t="s">
        <v>60</v>
      </c>
    </row>
    <row r="2" spans="2:16" ht="15.75" customHeight="1" thickBot="1" x14ac:dyDescent="0.25">
      <c r="B2" s="157" t="s">
        <v>59</v>
      </c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2:16" ht="51.75" thickBot="1" x14ac:dyDescent="0.25">
      <c r="B3" s="4"/>
      <c r="C3" s="5"/>
      <c r="D3" s="6" t="s">
        <v>0</v>
      </c>
      <c r="E3" s="6" t="s">
        <v>1</v>
      </c>
      <c r="F3" s="7" t="s">
        <v>2</v>
      </c>
      <c r="G3" s="8" t="s">
        <v>3</v>
      </c>
      <c r="H3" s="9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N3" s="11" t="s">
        <v>9</v>
      </c>
      <c r="O3" s="11" t="s">
        <v>10</v>
      </c>
      <c r="P3" s="11" t="s">
        <v>55</v>
      </c>
    </row>
    <row r="4" spans="2:16" ht="15.75" thickBot="1" x14ac:dyDescent="0.25">
      <c r="B4" s="12" t="s">
        <v>28</v>
      </c>
      <c r="C4" s="12"/>
      <c r="D4" s="13">
        <v>1386000</v>
      </c>
      <c r="E4" s="13">
        <v>1250000</v>
      </c>
      <c r="F4" s="14">
        <v>1000005</v>
      </c>
      <c r="G4" s="15">
        <v>234257.68</v>
      </c>
      <c r="H4" s="13">
        <v>250000</v>
      </c>
      <c r="I4" s="13">
        <v>0</v>
      </c>
      <c r="J4" s="13">
        <v>0</v>
      </c>
      <c r="K4" s="13">
        <v>0</v>
      </c>
      <c r="L4" s="13">
        <v>0</v>
      </c>
      <c r="N4" s="16"/>
      <c r="O4" s="16"/>
      <c r="P4" s="16"/>
    </row>
    <row r="5" spans="2:16" ht="26.25" thickBot="1" x14ac:dyDescent="0.25">
      <c r="B5" s="4" t="s">
        <v>29</v>
      </c>
      <c r="C5" s="5"/>
      <c r="D5" s="17"/>
      <c r="E5" s="18">
        <v>71100</v>
      </c>
      <c r="F5" s="19"/>
      <c r="G5" s="20"/>
      <c r="H5" s="21"/>
      <c r="I5" s="22"/>
      <c r="J5" s="22"/>
      <c r="K5" s="22"/>
      <c r="L5" s="22"/>
      <c r="N5" s="16"/>
      <c r="O5" s="16"/>
      <c r="P5" s="16"/>
    </row>
    <row r="6" spans="2:16" ht="15.75" thickBot="1" x14ac:dyDescent="0.25">
      <c r="B6" s="4" t="s">
        <v>30</v>
      </c>
      <c r="C6" s="5"/>
      <c r="D6" s="17"/>
      <c r="E6" s="18">
        <v>418000</v>
      </c>
      <c r="F6" s="23">
        <v>-59540</v>
      </c>
      <c r="G6" s="24">
        <f t="shared" ref="G6:L6" si="0">F32</f>
        <v>68579.010000000009</v>
      </c>
      <c r="H6" s="25">
        <f t="shared" si="0"/>
        <v>-358031.11</v>
      </c>
      <c r="I6" s="26">
        <f t="shared" si="0"/>
        <v>146968.89000000001</v>
      </c>
      <c r="J6" s="26">
        <f t="shared" si="0"/>
        <v>589968.89</v>
      </c>
      <c r="K6" s="26">
        <f t="shared" si="0"/>
        <v>898968.89</v>
      </c>
      <c r="L6" s="26">
        <f t="shared" si="0"/>
        <v>1178968.8900000001</v>
      </c>
      <c r="N6" s="16"/>
      <c r="O6" s="16"/>
      <c r="P6" s="16"/>
    </row>
    <row r="7" spans="2:16" ht="26.25" thickBot="1" x14ac:dyDescent="0.25">
      <c r="B7" s="27" t="s">
        <v>31</v>
      </c>
      <c r="C7" s="28"/>
      <c r="D7" s="29">
        <f>SUM(D4:D6)</f>
        <v>1386000</v>
      </c>
      <c r="E7" s="29">
        <f>SUM(E4:E6)</f>
        <v>1739100</v>
      </c>
      <c r="F7" s="30">
        <f>SUM(F4:F6)</f>
        <v>940465</v>
      </c>
      <c r="G7" s="31">
        <f t="shared" ref="G7:L7" si="1">SUM(G4:G6)</f>
        <v>302836.69</v>
      </c>
      <c r="H7" s="29">
        <f t="shared" si="1"/>
        <v>-108031.10999999999</v>
      </c>
      <c r="I7" s="29">
        <f t="shared" si="1"/>
        <v>146968.89000000001</v>
      </c>
      <c r="J7" s="29">
        <f t="shared" si="1"/>
        <v>589968.89</v>
      </c>
      <c r="K7" s="29">
        <f t="shared" si="1"/>
        <v>898968.89</v>
      </c>
      <c r="L7" s="29">
        <f t="shared" si="1"/>
        <v>1178968.8900000001</v>
      </c>
      <c r="N7" s="32"/>
      <c r="O7" s="32"/>
      <c r="P7" s="32"/>
    </row>
    <row r="8" spans="2:16" ht="7.5" customHeight="1" thickBot="1" x14ac:dyDescent="0.25">
      <c r="B8" s="33"/>
      <c r="C8" s="34"/>
      <c r="D8" s="34"/>
      <c r="E8" s="34"/>
      <c r="F8" s="35"/>
      <c r="G8" s="35"/>
      <c r="H8" s="36"/>
      <c r="I8" s="37"/>
      <c r="J8" s="37"/>
      <c r="K8" s="37"/>
      <c r="L8" s="37"/>
      <c r="N8" s="38"/>
      <c r="O8" s="38"/>
      <c r="P8" s="38"/>
    </row>
    <row r="9" spans="2:16" ht="15.75" thickBot="1" x14ac:dyDescent="0.25">
      <c r="B9" s="27" t="s">
        <v>11</v>
      </c>
      <c r="C9" s="28"/>
      <c r="D9" s="28"/>
      <c r="E9" s="5"/>
      <c r="F9" s="39"/>
      <c r="G9" s="40"/>
      <c r="H9" s="41"/>
      <c r="I9" s="42"/>
      <c r="J9" s="42"/>
      <c r="K9" s="42"/>
      <c r="L9" s="42"/>
      <c r="N9" s="43"/>
      <c r="O9" s="43"/>
      <c r="P9" s="43"/>
    </row>
    <row r="10" spans="2:16" ht="15.75" thickBot="1" x14ac:dyDescent="0.25">
      <c r="B10" s="4" t="s">
        <v>12</v>
      </c>
      <c r="C10" s="5" t="s">
        <v>13</v>
      </c>
      <c r="D10" s="17"/>
      <c r="E10" s="44">
        <v>-400000</v>
      </c>
      <c r="F10" s="45"/>
      <c r="G10" s="24"/>
      <c r="H10" s="25"/>
      <c r="I10" s="13"/>
      <c r="J10" s="13"/>
      <c r="K10" s="13"/>
      <c r="L10" s="13"/>
      <c r="N10" s="14">
        <v>344408.32000000007</v>
      </c>
      <c r="O10" s="14">
        <v>145878.85999999999</v>
      </c>
      <c r="P10" s="14">
        <f>'Appendix D(ii)'!P6</f>
        <v>389309.86000000103</v>
      </c>
    </row>
    <row r="11" spans="2:16" ht="15.75" thickBot="1" x14ac:dyDescent="0.25">
      <c r="B11" s="4" t="s">
        <v>12</v>
      </c>
      <c r="C11" s="46" t="s">
        <v>14</v>
      </c>
      <c r="D11" s="17"/>
      <c r="E11" s="46"/>
      <c r="F11" s="46"/>
      <c r="G11" s="46"/>
      <c r="H11" s="47"/>
      <c r="I11" s="47">
        <v>100000</v>
      </c>
      <c r="J11" s="47">
        <v>100000</v>
      </c>
      <c r="K11" s="47">
        <v>100000</v>
      </c>
      <c r="L11" s="47">
        <v>100000</v>
      </c>
      <c r="N11" s="14"/>
      <c r="O11" s="14"/>
      <c r="P11" s="14"/>
    </row>
    <row r="12" spans="2:16" ht="15.75" thickBot="1" x14ac:dyDescent="0.25">
      <c r="B12" s="160" t="s">
        <v>15</v>
      </c>
      <c r="C12" s="5" t="s">
        <v>13</v>
      </c>
      <c r="D12" s="17"/>
      <c r="E12" s="44"/>
      <c r="F12" s="14">
        <v>-450000</v>
      </c>
      <c r="G12" s="24">
        <v>-450000</v>
      </c>
      <c r="H12" s="25"/>
      <c r="I12" s="13"/>
      <c r="J12" s="13"/>
      <c r="K12" s="13"/>
      <c r="L12" s="13"/>
      <c r="N12" s="162">
        <v>-456100.72</v>
      </c>
      <c r="O12" s="150">
        <v>27889.09</v>
      </c>
      <c r="P12" s="150" t="s">
        <v>48</v>
      </c>
    </row>
    <row r="13" spans="2:16" ht="15.75" thickBot="1" x14ac:dyDescent="0.25">
      <c r="B13" s="161"/>
      <c r="C13" s="46" t="s">
        <v>14</v>
      </c>
      <c r="D13" s="48"/>
      <c r="E13" s="49"/>
      <c r="F13" s="50"/>
      <c r="G13" s="51"/>
      <c r="H13" s="52">
        <v>180000</v>
      </c>
      <c r="I13" s="47">
        <v>180000</v>
      </c>
      <c r="J13" s="47">
        <v>180000</v>
      </c>
      <c r="K13" s="47">
        <v>180000</v>
      </c>
      <c r="L13" s="47">
        <v>180000</v>
      </c>
      <c r="N13" s="163"/>
      <c r="O13" s="152"/>
      <c r="P13" s="152"/>
    </row>
    <row r="14" spans="2:16" ht="15.75" thickBot="1" x14ac:dyDescent="0.25">
      <c r="B14" s="164" t="s">
        <v>16</v>
      </c>
      <c r="C14" s="5" t="s">
        <v>13</v>
      </c>
      <c r="D14" s="17"/>
      <c r="E14" s="17"/>
      <c r="F14" s="23">
        <v>-50000</v>
      </c>
      <c r="G14" s="23"/>
      <c r="H14" s="25"/>
      <c r="I14" s="13"/>
      <c r="J14" s="13"/>
      <c r="K14" s="13"/>
      <c r="L14" s="13"/>
      <c r="N14" s="150">
        <v>47868.990000000005</v>
      </c>
      <c r="O14" s="150">
        <v>29521.05</v>
      </c>
      <c r="P14" s="150">
        <f>'Appendix D(ii)'!P15</f>
        <v>87548.100000000341</v>
      </c>
    </row>
    <row r="15" spans="2:16" ht="15.75" thickBot="1" x14ac:dyDescent="0.25">
      <c r="B15" s="165"/>
      <c r="C15" s="46" t="s">
        <v>14</v>
      </c>
      <c r="D15" s="53"/>
      <c r="E15" s="53"/>
      <c r="F15" s="54"/>
      <c r="G15" s="55">
        <v>16000</v>
      </c>
      <c r="H15" s="47">
        <v>16000</v>
      </c>
      <c r="I15" s="56">
        <v>18000</v>
      </c>
      <c r="J15" s="56">
        <v>0</v>
      </c>
      <c r="K15" s="56">
        <v>0</v>
      </c>
      <c r="L15" s="56">
        <v>0</v>
      </c>
      <c r="N15" s="152"/>
      <c r="O15" s="152"/>
      <c r="P15" s="152"/>
    </row>
    <row r="16" spans="2:16" ht="15.75" thickBot="1" x14ac:dyDescent="0.25">
      <c r="B16" s="164" t="s">
        <v>17</v>
      </c>
      <c r="C16" s="5" t="s">
        <v>13</v>
      </c>
      <c r="D16" s="17"/>
      <c r="E16" s="17"/>
      <c r="F16" s="23"/>
      <c r="G16" s="57">
        <f>-350000</f>
        <v>-350000</v>
      </c>
      <c r="H16" s="25"/>
      <c r="I16" s="13"/>
      <c r="J16" s="13"/>
      <c r="K16" s="13"/>
      <c r="L16" s="13"/>
      <c r="N16" s="166">
        <v>-351725.67</v>
      </c>
      <c r="O16" s="150">
        <v>12651.45</v>
      </c>
      <c r="P16" s="150">
        <f>'Appendix D(ii)'!P19</f>
        <v>-226398</v>
      </c>
    </row>
    <row r="17" spans="2:16" ht="15.75" thickBot="1" x14ac:dyDescent="0.25">
      <c r="B17" s="165" t="s">
        <v>18</v>
      </c>
      <c r="C17" s="46" t="s">
        <v>14</v>
      </c>
      <c r="D17" s="53"/>
      <c r="E17" s="53"/>
      <c r="F17" s="54"/>
      <c r="G17" s="55">
        <v>117000</v>
      </c>
      <c r="H17" s="52">
        <v>117000</v>
      </c>
      <c r="I17" s="47">
        <v>116000</v>
      </c>
      <c r="J17" s="56">
        <v>0</v>
      </c>
      <c r="K17" s="56">
        <v>0</v>
      </c>
      <c r="L17" s="56">
        <v>0</v>
      </c>
      <c r="N17" s="152"/>
      <c r="O17" s="151"/>
      <c r="P17" s="151"/>
    </row>
    <row r="18" spans="2:16" ht="15.75" thickBot="1" x14ac:dyDescent="0.25">
      <c r="B18" s="164" t="s">
        <v>25</v>
      </c>
      <c r="C18" s="5" t="s">
        <v>13</v>
      </c>
      <c r="D18" s="17"/>
      <c r="E18" s="17"/>
      <c r="F18" s="23"/>
      <c r="G18" s="57"/>
      <c r="H18" s="25">
        <v>-58000</v>
      </c>
      <c r="I18" s="13"/>
      <c r="J18" s="13"/>
      <c r="K18" s="13"/>
      <c r="L18" s="13"/>
      <c r="N18" s="166">
        <v>-351725.67</v>
      </c>
      <c r="O18" s="150">
        <v>12651.45</v>
      </c>
      <c r="P18" s="150">
        <v>-252304.89</v>
      </c>
    </row>
    <row r="19" spans="2:16" ht="15.75" thickBot="1" x14ac:dyDescent="0.25">
      <c r="B19" s="165" t="s">
        <v>18</v>
      </c>
      <c r="C19" s="46" t="s">
        <v>14</v>
      </c>
      <c r="D19" s="53"/>
      <c r="E19" s="53"/>
      <c r="F19" s="54"/>
      <c r="G19" s="55"/>
      <c r="H19" s="52"/>
      <c r="I19" s="47">
        <v>29000</v>
      </c>
      <c r="J19" s="56">
        <v>29000</v>
      </c>
      <c r="K19" s="56">
        <v>0</v>
      </c>
      <c r="L19" s="56">
        <v>0</v>
      </c>
      <c r="N19" s="152"/>
      <c r="O19" s="151"/>
      <c r="P19" s="151"/>
    </row>
    <row r="20" spans="2:16" ht="15.75" thickBot="1" x14ac:dyDescent="0.25">
      <c r="B20" s="58" t="s">
        <v>19</v>
      </c>
      <c r="C20" s="39"/>
      <c r="D20" s="59"/>
      <c r="E20" s="59"/>
      <c r="F20" s="23"/>
      <c r="G20" s="60">
        <v>6132.2</v>
      </c>
      <c r="H20" s="14"/>
      <c r="I20" s="14"/>
      <c r="J20" s="14"/>
      <c r="K20" s="14"/>
      <c r="L20" s="14"/>
      <c r="N20" s="61"/>
      <c r="O20" s="62"/>
      <c r="P20" s="62"/>
    </row>
    <row r="21" spans="2:16" ht="15.95" hidden="1" customHeight="1" thickBot="1" x14ac:dyDescent="0.25">
      <c r="B21" s="63" t="s">
        <v>32</v>
      </c>
      <c r="C21" s="63"/>
      <c r="D21" s="64">
        <v>-60000</v>
      </c>
      <c r="E21" s="64">
        <v>-99000</v>
      </c>
      <c r="F21" s="65"/>
      <c r="G21" s="154" t="s">
        <v>33</v>
      </c>
      <c r="H21" s="155"/>
      <c r="I21" s="155"/>
      <c r="J21" s="155"/>
      <c r="K21" s="155"/>
      <c r="L21" s="156"/>
      <c r="N21" s="66">
        <v>177149.41999999998</v>
      </c>
      <c r="O21" s="66"/>
      <c r="P21" s="66"/>
    </row>
    <row r="22" spans="2:16" ht="25.5" hidden="1" customHeight="1" thickBot="1" x14ac:dyDescent="0.25">
      <c r="B22" s="63" t="s">
        <v>34</v>
      </c>
      <c r="C22" s="63"/>
      <c r="D22" s="64"/>
      <c r="E22" s="64">
        <v>-92000</v>
      </c>
      <c r="F22" s="65"/>
      <c r="G22" s="154" t="s">
        <v>33</v>
      </c>
      <c r="H22" s="155"/>
      <c r="I22" s="155"/>
      <c r="J22" s="155"/>
      <c r="K22" s="155"/>
      <c r="L22" s="156"/>
      <c r="N22" s="66" t="s">
        <v>35</v>
      </c>
      <c r="O22" s="66"/>
      <c r="P22" s="66"/>
    </row>
    <row r="23" spans="2:16" ht="15.75" hidden="1" customHeight="1" thickBot="1" x14ac:dyDescent="0.25">
      <c r="B23" s="63" t="s">
        <v>36</v>
      </c>
      <c r="C23" s="63"/>
      <c r="D23" s="64"/>
      <c r="E23" s="64">
        <v>-80000</v>
      </c>
      <c r="F23" s="65"/>
      <c r="G23" s="154" t="s">
        <v>33</v>
      </c>
      <c r="H23" s="155"/>
      <c r="I23" s="155"/>
      <c r="J23" s="155"/>
      <c r="K23" s="155"/>
      <c r="L23" s="156"/>
      <c r="N23" s="66">
        <v>140494.28</v>
      </c>
      <c r="O23" s="66"/>
      <c r="P23" s="66"/>
    </row>
    <row r="24" spans="2:16" ht="15.75" hidden="1" customHeight="1" thickBot="1" x14ac:dyDescent="0.25">
      <c r="B24" s="63" t="s">
        <v>37</v>
      </c>
      <c r="C24" s="63"/>
      <c r="D24" s="64">
        <v>-60000</v>
      </c>
      <c r="E24" s="64">
        <v>-80000</v>
      </c>
      <c r="F24" s="65"/>
      <c r="G24" s="154" t="s">
        <v>33</v>
      </c>
      <c r="H24" s="155"/>
      <c r="I24" s="155"/>
      <c r="J24" s="155"/>
      <c r="K24" s="155"/>
      <c r="L24" s="156"/>
      <c r="N24" s="66">
        <v>79518.489999999991</v>
      </c>
      <c r="O24" s="66"/>
      <c r="P24" s="66"/>
    </row>
    <row r="25" spans="2:16" ht="15.75" hidden="1" customHeight="1" thickBot="1" x14ac:dyDescent="0.25">
      <c r="B25" s="63" t="s">
        <v>38</v>
      </c>
      <c r="C25" s="63"/>
      <c r="D25" s="64">
        <v>-60000</v>
      </c>
      <c r="E25" s="64">
        <v>-66000</v>
      </c>
      <c r="F25" s="65"/>
      <c r="G25" s="154" t="s">
        <v>33</v>
      </c>
      <c r="H25" s="155"/>
      <c r="I25" s="155"/>
      <c r="J25" s="155"/>
      <c r="K25" s="155"/>
      <c r="L25" s="156"/>
      <c r="N25" s="66">
        <v>7610.7999999999993</v>
      </c>
      <c r="O25" s="66"/>
      <c r="P25" s="66"/>
    </row>
    <row r="26" spans="2:16" ht="15.75" hidden="1" customHeight="1" thickBot="1" x14ac:dyDescent="0.25">
      <c r="B26" s="63" t="s">
        <v>39</v>
      </c>
      <c r="C26" s="63"/>
      <c r="D26" s="64">
        <v>-582000</v>
      </c>
      <c r="E26" s="64">
        <v>-321640</v>
      </c>
      <c r="F26" s="65"/>
      <c r="G26" s="154" t="s">
        <v>33</v>
      </c>
      <c r="H26" s="155"/>
      <c r="I26" s="155"/>
      <c r="J26" s="155"/>
      <c r="K26" s="155"/>
      <c r="L26" s="156"/>
      <c r="N26" s="66" t="s">
        <v>35</v>
      </c>
      <c r="O26" s="66"/>
      <c r="P26" s="66"/>
    </row>
    <row r="27" spans="2:16" ht="15.95" hidden="1" customHeight="1" thickBot="1" x14ac:dyDescent="0.25">
      <c r="B27" s="63" t="s">
        <v>40</v>
      </c>
      <c r="C27" s="63"/>
      <c r="D27" s="64"/>
      <c r="E27" s="64"/>
      <c r="F27" s="64">
        <v>-200000</v>
      </c>
      <c r="G27" s="154" t="s">
        <v>13</v>
      </c>
      <c r="H27" s="155"/>
      <c r="I27" s="155"/>
      <c r="J27" s="155"/>
      <c r="K27" s="155"/>
      <c r="L27" s="156"/>
      <c r="N27" s="66" t="s">
        <v>35</v>
      </c>
      <c r="O27" s="66"/>
      <c r="P27" s="66"/>
    </row>
    <row r="28" spans="2:16" ht="15.95" hidden="1" customHeight="1" thickBot="1" x14ac:dyDescent="0.25">
      <c r="B28" s="63" t="s">
        <v>41</v>
      </c>
      <c r="C28" s="63"/>
      <c r="D28" s="64"/>
      <c r="E28" s="64"/>
      <c r="F28" s="67">
        <v>200000</v>
      </c>
      <c r="G28" s="154" t="s">
        <v>14</v>
      </c>
      <c r="H28" s="155"/>
      <c r="I28" s="155"/>
      <c r="J28" s="155"/>
      <c r="K28" s="155"/>
      <c r="L28" s="156"/>
      <c r="N28" s="66" t="s">
        <v>35</v>
      </c>
      <c r="O28" s="66"/>
      <c r="P28" s="66"/>
    </row>
    <row r="29" spans="2:16" ht="15.95" hidden="1" customHeight="1" thickBot="1" x14ac:dyDescent="0.25">
      <c r="B29" s="63" t="s">
        <v>42</v>
      </c>
      <c r="C29" s="63"/>
      <c r="D29" s="65"/>
      <c r="E29" s="65"/>
      <c r="F29" s="64">
        <v>-211885.99</v>
      </c>
      <c r="G29" s="154" t="s">
        <v>43</v>
      </c>
      <c r="H29" s="155"/>
      <c r="I29" s="155"/>
      <c r="J29" s="155"/>
      <c r="K29" s="155"/>
      <c r="L29" s="156"/>
      <c r="N29" s="66" t="s">
        <v>35</v>
      </c>
      <c r="O29" s="66"/>
      <c r="P29" s="66"/>
    </row>
    <row r="30" spans="2:16" ht="15.95" hidden="1" customHeight="1" thickBot="1" x14ac:dyDescent="0.25">
      <c r="B30" s="63" t="s">
        <v>44</v>
      </c>
      <c r="C30" s="68"/>
      <c r="D30" s="65"/>
      <c r="E30" s="64">
        <v>-500000</v>
      </c>
      <c r="F30" s="65"/>
      <c r="G30" s="154" t="s">
        <v>45</v>
      </c>
      <c r="H30" s="155"/>
      <c r="I30" s="155"/>
      <c r="J30" s="155"/>
      <c r="K30" s="155"/>
      <c r="L30" s="156"/>
      <c r="N30" s="153">
        <v>302486.38</v>
      </c>
      <c r="O30" s="153"/>
      <c r="P30" s="153"/>
    </row>
    <row r="31" spans="2:16" ht="24.75" hidden="1" customHeight="1" thickBot="1" x14ac:dyDescent="0.25">
      <c r="B31" s="63" t="s">
        <v>56</v>
      </c>
      <c r="C31" s="63"/>
      <c r="D31" s="65"/>
      <c r="E31" s="64">
        <v>-160000</v>
      </c>
      <c r="F31" s="64">
        <v>-160000</v>
      </c>
      <c r="G31" s="154" t="s">
        <v>45</v>
      </c>
      <c r="H31" s="155"/>
      <c r="I31" s="155"/>
      <c r="J31" s="155"/>
      <c r="K31" s="155"/>
      <c r="L31" s="156"/>
      <c r="N31" s="153"/>
      <c r="O31" s="153"/>
      <c r="P31" s="153"/>
    </row>
    <row r="32" spans="2:16" s="3" customFormat="1" ht="26.25" thickBot="1" x14ac:dyDescent="0.3">
      <c r="B32" s="27" t="s">
        <v>46</v>
      </c>
      <c r="C32" s="28"/>
      <c r="D32" s="29">
        <f>SUM(D7:D16)</f>
        <v>1386000</v>
      </c>
      <c r="E32" s="29">
        <f>SUM(E7:E31)</f>
        <v>-59540</v>
      </c>
      <c r="F32" s="29">
        <f t="shared" ref="F32:L32" si="2">SUM(F7:F31)</f>
        <v>68579.010000000009</v>
      </c>
      <c r="G32" s="29">
        <f t="shared" si="2"/>
        <v>-358031.11</v>
      </c>
      <c r="H32" s="29">
        <f t="shared" si="2"/>
        <v>146968.89000000001</v>
      </c>
      <c r="I32" s="29">
        <f t="shared" si="2"/>
        <v>589968.89</v>
      </c>
      <c r="J32" s="29">
        <f t="shared" si="2"/>
        <v>898968.89</v>
      </c>
      <c r="K32" s="29">
        <f t="shared" si="2"/>
        <v>1178968.8900000001</v>
      </c>
      <c r="L32" s="29">
        <f t="shared" si="2"/>
        <v>1458968.8900000001</v>
      </c>
      <c r="N32" s="69"/>
      <c r="O32" s="69"/>
      <c r="P32" s="69"/>
    </row>
  </sheetData>
  <mergeCells count="31">
    <mergeCell ref="G23:L23"/>
    <mergeCell ref="B2:L2"/>
    <mergeCell ref="B12:B13"/>
    <mergeCell ref="N12:N13"/>
    <mergeCell ref="O12:O13"/>
    <mergeCell ref="B14:B15"/>
    <mergeCell ref="N14:N15"/>
    <mergeCell ref="O14:O15"/>
    <mergeCell ref="B16:B17"/>
    <mergeCell ref="N16:N17"/>
    <mergeCell ref="O16:O17"/>
    <mergeCell ref="G21:L21"/>
    <mergeCell ref="G22:L22"/>
    <mergeCell ref="B18:B19"/>
    <mergeCell ref="N18:N19"/>
    <mergeCell ref="O18:O19"/>
    <mergeCell ref="G30:L30"/>
    <mergeCell ref="N30:N31"/>
    <mergeCell ref="O30:O31"/>
    <mergeCell ref="G31:L31"/>
    <mergeCell ref="G24:L24"/>
    <mergeCell ref="G25:L25"/>
    <mergeCell ref="G26:L26"/>
    <mergeCell ref="G27:L27"/>
    <mergeCell ref="G28:L28"/>
    <mergeCell ref="G29:L29"/>
    <mergeCell ref="P16:P17"/>
    <mergeCell ref="P18:P19"/>
    <mergeCell ref="P14:P15"/>
    <mergeCell ref="P12:P13"/>
    <mergeCell ref="P30:P31"/>
  </mergeCells>
  <pageMargins left="0.31496062992125984" right="0.70866141732283472" top="0.74803149606299213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9"/>
  <sheetViews>
    <sheetView tabSelected="1" topLeftCell="E1" zoomScale="90" zoomScaleNormal="90" workbookViewId="0">
      <selection activeCell="I10" sqref="I10"/>
    </sheetView>
  </sheetViews>
  <sheetFormatPr defaultColWidth="9.21875" defaultRowHeight="15" x14ac:dyDescent="0.2"/>
  <cols>
    <col min="1" max="1" width="1.88671875" style="71" customWidth="1"/>
    <col min="2" max="2" width="23.5546875" style="71" customWidth="1"/>
    <col min="3" max="3" width="13.109375" style="71" customWidth="1"/>
    <col min="4" max="4" width="11" style="71" hidden="1" customWidth="1"/>
    <col min="5" max="5" width="10.44140625" style="71" bestFit="1" customWidth="1"/>
    <col min="6" max="6" width="9.6640625" style="71" bestFit="1" customWidth="1"/>
    <col min="7" max="7" width="9.88671875" style="71" bestFit="1" customWidth="1"/>
    <col min="8" max="8" width="20.5546875" style="71" customWidth="1"/>
    <col min="9" max="9" width="27.6640625" style="71" customWidth="1"/>
    <col min="10" max="10" width="13" style="71" customWidth="1"/>
    <col min="11" max="11" width="11.88671875" style="71" customWidth="1"/>
    <col min="12" max="12" width="12.21875" style="71" customWidth="1"/>
    <col min="13" max="13" width="3.109375" style="71" customWidth="1"/>
    <col min="14" max="15" width="9.21875" style="71"/>
    <col min="16" max="16" width="10.5546875" style="71" customWidth="1"/>
    <col min="17" max="16384" width="9.21875" style="71"/>
  </cols>
  <sheetData>
    <row r="1" spans="2:17" ht="16.5" thickBot="1" x14ac:dyDescent="0.3">
      <c r="B1" s="70" t="s">
        <v>47</v>
      </c>
      <c r="L1" s="1" t="s">
        <v>61</v>
      </c>
    </row>
    <row r="2" spans="2:17" ht="15.75" customHeight="1" thickBot="1" x14ac:dyDescent="0.25">
      <c r="B2" s="174" t="s">
        <v>59</v>
      </c>
      <c r="C2" s="175"/>
      <c r="D2" s="175"/>
      <c r="E2" s="175"/>
      <c r="F2" s="175"/>
      <c r="G2" s="175"/>
      <c r="H2" s="175"/>
      <c r="I2" s="175"/>
      <c r="J2" s="175"/>
      <c r="K2" s="175"/>
      <c r="L2" s="176"/>
    </row>
    <row r="3" spans="2:17" ht="7.5" customHeight="1" thickBot="1" x14ac:dyDescent="0.25">
      <c r="B3" s="72"/>
      <c r="C3" s="73"/>
      <c r="D3" s="73"/>
      <c r="E3" s="73"/>
      <c r="F3" s="74"/>
      <c r="G3" s="74"/>
      <c r="H3" s="75"/>
      <c r="I3" s="76"/>
      <c r="J3" s="76"/>
      <c r="K3" s="76"/>
      <c r="L3" s="76"/>
      <c r="N3" s="77"/>
      <c r="O3" s="77"/>
    </row>
    <row r="4" spans="2:17" ht="77.25" thickBot="1" x14ac:dyDescent="0.25">
      <c r="B4" s="78"/>
      <c r="C4" s="79"/>
      <c r="D4" s="80" t="s">
        <v>0</v>
      </c>
      <c r="E4" s="80" t="s">
        <v>1</v>
      </c>
      <c r="F4" s="81" t="s">
        <v>2</v>
      </c>
      <c r="G4" s="82" t="s">
        <v>3</v>
      </c>
      <c r="H4" s="83" t="s">
        <v>4</v>
      </c>
      <c r="I4" s="84" t="s">
        <v>5</v>
      </c>
      <c r="J4" s="84" t="s">
        <v>6</v>
      </c>
      <c r="K4" s="84" t="s">
        <v>7</v>
      </c>
      <c r="L4" s="84" t="s">
        <v>8</v>
      </c>
      <c r="N4" s="85" t="s">
        <v>9</v>
      </c>
      <c r="O4" s="85" t="s">
        <v>10</v>
      </c>
      <c r="P4" s="85" t="s">
        <v>57</v>
      </c>
    </row>
    <row r="5" spans="2:17" ht="16.5" thickTop="1" thickBot="1" x14ac:dyDescent="0.25">
      <c r="B5" s="86" t="s">
        <v>11</v>
      </c>
      <c r="C5" s="87"/>
      <c r="D5" s="87"/>
      <c r="E5" s="79"/>
      <c r="F5" s="88"/>
      <c r="G5" s="89"/>
      <c r="H5" s="90"/>
      <c r="I5" s="91"/>
      <c r="J5" s="91"/>
      <c r="K5" s="91"/>
      <c r="L5" s="91"/>
      <c r="N5" s="92"/>
      <c r="O5" s="92"/>
      <c r="P5" s="92"/>
    </row>
    <row r="6" spans="2:17" ht="15.75" thickBot="1" x14ac:dyDescent="0.25">
      <c r="B6" s="177" t="s">
        <v>12</v>
      </c>
      <c r="C6" s="79" t="s">
        <v>13</v>
      </c>
      <c r="D6" s="93"/>
      <c r="E6" s="94">
        <v>-400000</v>
      </c>
      <c r="F6" s="95"/>
      <c r="G6" s="96"/>
      <c r="H6" s="97"/>
      <c r="I6" s="98"/>
      <c r="J6" s="98"/>
      <c r="K6" s="98"/>
      <c r="L6" s="98"/>
      <c r="N6" s="99">
        <v>344408.32000000007</v>
      </c>
      <c r="O6" s="99">
        <v>145878.85999999999</v>
      </c>
      <c r="P6" s="99">
        <v>389309.86000000103</v>
      </c>
    </row>
    <row r="7" spans="2:17" ht="15.75" thickBot="1" x14ac:dyDescent="0.25">
      <c r="B7" s="178" t="s">
        <v>12</v>
      </c>
      <c r="C7" s="100" t="s">
        <v>14</v>
      </c>
      <c r="D7" s="93"/>
      <c r="E7" s="100"/>
      <c r="F7" s="100"/>
      <c r="G7" s="100"/>
      <c r="H7" s="101"/>
      <c r="I7" s="101">
        <v>100000</v>
      </c>
      <c r="J7" s="101">
        <v>100000</v>
      </c>
      <c r="K7" s="101">
        <v>100000</v>
      </c>
      <c r="L7" s="101">
        <v>100000</v>
      </c>
      <c r="N7" s="99"/>
      <c r="O7" s="99"/>
      <c r="P7" s="99"/>
    </row>
    <row r="8" spans="2:17" ht="51.75" thickBot="1" x14ac:dyDescent="0.25">
      <c r="B8" s="102"/>
      <c r="C8" s="103" t="s">
        <v>20</v>
      </c>
      <c r="D8" s="104"/>
      <c r="E8" s="103"/>
      <c r="F8" s="103"/>
      <c r="G8" s="103"/>
      <c r="H8" s="105"/>
      <c r="I8" s="106" t="s">
        <v>54</v>
      </c>
      <c r="J8" s="107">
        <v>43191</v>
      </c>
      <c r="K8" s="107">
        <v>43556</v>
      </c>
      <c r="L8" s="107">
        <v>43922</v>
      </c>
      <c r="N8" s="99"/>
      <c r="O8" s="108"/>
      <c r="P8" s="108"/>
    </row>
    <row r="9" spans="2:17" ht="15.75" thickBot="1" x14ac:dyDescent="0.25">
      <c r="B9" s="102"/>
      <c r="C9" s="103"/>
      <c r="D9" s="104"/>
      <c r="E9" s="103"/>
      <c r="F9" s="103"/>
      <c r="G9" s="103"/>
      <c r="H9" s="109"/>
      <c r="I9" s="99"/>
      <c r="J9" s="99"/>
      <c r="K9" s="99"/>
      <c r="L9" s="99"/>
      <c r="N9" s="99"/>
      <c r="O9" s="108"/>
      <c r="P9" s="108"/>
    </row>
    <row r="10" spans="2:17" ht="15.75" thickBot="1" x14ac:dyDescent="0.25">
      <c r="B10" s="177" t="s">
        <v>15</v>
      </c>
      <c r="C10" s="79" t="s">
        <v>13</v>
      </c>
      <c r="D10" s="93"/>
      <c r="E10" s="94"/>
      <c r="F10" s="99">
        <v>-450000</v>
      </c>
      <c r="G10" s="96">
        <v>-450000</v>
      </c>
      <c r="H10" s="97"/>
      <c r="I10" s="98"/>
      <c r="J10" s="98"/>
      <c r="K10" s="98"/>
      <c r="L10" s="98"/>
      <c r="N10" s="179">
        <v>-456100.72</v>
      </c>
      <c r="O10" s="167">
        <v>27889.09</v>
      </c>
      <c r="P10" s="167" t="s">
        <v>49</v>
      </c>
    </row>
    <row r="11" spans="2:17" ht="15.75" thickBot="1" x14ac:dyDescent="0.25">
      <c r="B11" s="178"/>
      <c r="C11" s="100" t="s">
        <v>14</v>
      </c>
      <c r="D11" s="110"/>
      <c r="E11" s="111"/>
      <c r="F11" s="112"/>
      <c r="G11" s="113"/>
      <c r="H11" s="114">
        <v>180000</v>
      </c>
      <c r="I11" s="101">
        <v>180000</v>
      </c>
      <c r="J11" s="101">
        <v>180000</v>
      </c>
      <c r="K11" s="101">
        <v>180000</v>
      </c>
      <c r="L11" s="101">
        <v>180000</v>
      </c>
      <c r="N11" s="180"/>
      <c r="O11" s="169"/>
      <c r="P11" s="169" t="s">
        <v>48</v>
      </c>
    </row>
    <row r="12" spans="2:17" ht="51.75" thickBot="1" x14ac:dyDescent="0.25">
      <c r="B12" s="115"/>
      <c r="C12" s="103" t="s">
        <v>20</v>
      </c>
      <c r="D12" s="104"/>
      <c r="E12" s="104"/>
      <c r="F12" s="116"/>
      <c r="G12" s="117"/>
      <c r="H12" s="99" t="s">
        <v>50</v>
      </c>
      <c r="I12" s="99" t="s">
        <v>51</v>
      </c>
      <c r="J12" s="118" t="s">
        <v>21</v>
      </c>
      <c r="K12" s="99" t="s">
        <v>22</v>
      </c>
      <c r="L12" s="118" t="s">
        <v>23</v>
      </c>
      <c r="N12" s="119"/>
      <c r="O12" s="120"/>
      <c r="P12" s="120"/>
    </row>
    <row r="13" spans="2:17" ht="15.75" thickBot="1" x14ac:dyDescent="0.25">
      <c r="B13" s="121" t="s">
        <v>19</v>
      </c>
      <c r="C13" s="103"/>
      <c r="D13" s="104"/>
      <c r="E13" s="104"/>
      <c r="F13" s="116"/>
      <c r="G13" s="117"/>
      <c r="H13" s="109">
        <v>14136.16</v>
      </c>
      <c r="I13" s="99">
        <v>6282.74</v>
      </c>
      <c r="J13" s="118"/>
      <c r="K13" s="99"/>
      <c r="L13" s="118"/>
      <c r="N13" s="119"/>
      <c r="O13" s="120"/>
      <c r="P13" s="120"/>
    </row>
    <row r="14" spans="2:17" ht="15.75" thickBot="1" x14ac:dyDescent="0.25">
      <c r="B14" s="115"/>
      <c r="C14" s="103"/>
      <c r="D14" s="104"/>
      <c r="E14" s="104"/>
      <c r="F14" s="116"/>
      <c r="G14" s="117"/>
      <c r="H14" s="109"/>
      <c r="I14" s="99"/>
      <c r="J14" s="99"/>
      <c r="K14" s="99"/>
      <c r="L14" s="99"/>
      <c r="N14" s="119"/>
      <c r="O14" s="122"/>
      <c r="P14" s="122"/>
    </row>
    <row r="15" spans="2:17" ht="15.75" thickBot="1" x14ac:dyDescent="0.25">
      <c r="B15" s="170" t="s">
        <v>16</v>
      </c>
      <c r="C15" s="79" t="s">
        <v>13</v>
      </c>
      <c r="D15" s="93"/>
      <c r="E15" s="93"/>
      <c r="F15" s="116">
        <v>-50000</v>
      </c>
      <c r="G15" s="116"/>
      <c r="H15" s="97"/>
      <c r="I15" s="98"/>
      <c r="J15" s="98"/>
      <c r="K15" s="98"/>
      <c r="L15" s="98"/>
      <c r="N15" s="167">
        <v>47868.990000000005</v>
      </c>
      <c r="O15" s="167">
        <v>29521.05</v>
      </c>
      <c r="P15" s="167">
        <v>87548.100000000341</v>
      </c>
      <c r="Q15" s="71">
        <v>87548.100000000341</v>
      </c>
    </row>
    <row r="16" spans="2:17" ht="15.75" thickBot="1" x14ac:dyDescent="0.25">
      <c r="B16" s="171"/>
      <c r="C16" s="100" t="s">
        <v>14</v>
      </c>
      <c r="D16" s="123"/>
      <c r="E16" s="123"/>
      <c r="F16" s="124"/>
      <c r="G16" s="125">
        <v>16000</v>
      </c>
      <c r="H16" s="101">
        <v>16000</v>
      </c>
      <c r="I16" s="126">
        <v>18000</v>
      </c>
      <c r="J16" s="126">
        <v>0</v>
      </c>
      <c r="K16" s="126">
        <v>0</v>
      </c>
      <c r="L16" s="126">
        <v>0</v>
      </c>
      <c r="N16" s="169"/>
      <c r="O16" s="169"/>
      <c r="P16" s="169"/>
    </row>
    <row r="17" spans="2:18" ht="26.25" thickBot="1" x14ac:dyDescent="0.25">
      <c r="B17" s="115"/>
      <c r="C17" s="103" t="s">
        <v>20</v>
      </c>
      <c r="D17" s="104"/>
      <c r="E17" s="104"/>
      <c r="F17" s="116"/>
      <c r="G17" s="127" t="s">
        <v>27</v>
      </c>
      <c r="H17" s="127" t="s">
        <v>27</v>
      </c>
      <c r="I17" s="128">
        <v>43190</v>
      </c>
      <c r="J17" s="99"/>
      <c r="K17" s="99"/>
      <c r="L17" s="99"/>
      <c r="N17" s="119"/>
      <c r="O17" s="120"/>
      <c r="P17" s="120"/>
    </row>
    <row r="18" spans="2:18" ht="15.75" thickBot="1" x14ac:dyDescent="0.25">
      <c r="B18" s="115"/>
      <c r="D18" s="104"/>
      <c r="E18" s="104"/>
      <c r="F18" s="116"/>
      <c r="G18" s="117"/>
      <c r="H18" s="109"/>
      <c r="I18" s="99"/>
      <c r="J18" s="99"/>
      <c r="K18" s="99"/>
      <c r="L18" s="99"/>
      <c r="N18" s="119"/>
      <c r="O18" s="122"/>
      <c r="P18" s="122"/>
    </row>
    <row r="19" spans="2:18" ht="15.75" thickBot="1" x14ac:dyDescent="0.25">
      <c r="B19" s="170" t="s">
        <v>17</v>
      </c>
      <c r="C19" s="129" t="s">
        <v>13</v>
      </c>
      <c r="D19" s="93"/>
      <c r="E19" s="93"/>
      <c r="F19" s="116">
        <v>0</v>
      </c>
      <c r="G19" s="130">
        <f>-350000</f>
        <v>-350000</v>
      </c>
      <c r="H19" s="97"/>
      <c r="I19" s="98"/>
      <c r="J19" s="98"/>
      <c r="K19" s="98"/>
      <c r="L19" s="98"/>
      <c r="N19" s="172">
        <v>-351725.67</v>
      </c>
      <c r="O19" s="167">
        <v>12651.45</v>
      </c>
      <c r="P19" s="167">
        <v>-226398</v>
      </c>
      <c r="Q19" s="71">
        <f>-226398.059999999+116000</f>
        <v>-110398.05999999901</v>
      </c>
      <c r="R19" s="71" t="s">
        <v>58</v>
      </c>
    </row>
    <row r="20" spans="2:18" ht="15.75" thickBot="1" x14ac:dyDescent="0.25">
      <c r="B20" s="171" t="s">
        <v>18</v>
      </c>
      <c r="C20" s="100" t="s">
        <v>14</v>
      </c>
      <c r="D20" s="123"/>
      <c r="E20" s="123"/>
      <c r="F20" s="124"/>
      <c r="G20" s="125">
        <v>117000</v>
      </c>
      <c r="H20" s="114">
        <v>117000</v>
      </c>
      <c r="I20" s="101">
        <v>116000</v>
      </c>
      <c r="J20" s="126">
        <v>0</v>
      </c>
      <c r="K20" s="126">
        <v>0</v>
      </c>
      <c r="L20" s="126">
        <v>0</v>
      </c>
      <c r="N20" s="169"/>
      <c r="O20" s="168"/>
      <c r="P20" s="168"/>
    </row>
    <row r="21" spans="2:18" ht="49.5" customHeight="1" thickBot="1" x14ac:dyDescent="0.25">
      <c r="B21" s="115"/>
      <c r="C21" s="103" t="s">
        <v>20</v>
      </c>
      <c r="D21" s="104"/>
      <c r="E21" s="104"/>
      <c r="F21" s="116"/>
      <c r="G21" s="127" t="s">
        <v>27</v>
      </c>
      <c r="H21" s="127" t="s">
        <v>27</v>
      </c>
      <c r="I21" s="127" t="s">
        <v>53</v>
      </c>
      <c r="J21" s="99"/>
      <c r="K21" s="99"/>
      <c r="L21" s="99"/>
      <c r="N21" s="119"/>
      <c r="O21" s="120"/>
      <c r="P21" s="120"/>
    </row>
    <row r="22" spans="2:18" ht="15.75" thickBot="1" x14ac:dyDescent="0.25">
      <c r="B22" s="121" t="s">
        <v>19</v>
      </c>
      <c r="C22" s="103"/>
      <c r="D22" s="104"/>
      <c r="E22" s="104"/>
      <c r="F22" s="116"/>
      <c r="G22" s="131">
        <v>6132.2</v>
      </c>
      <c r="H22" s="99">
        <v>6823.97</v>
      </c>
      <c r="I22" s="99"/>
      <c r="J22" s="99"/>
      <c r="K22" s="99"/>
      <c r="L22" s="99"/>
      <c r="N22" s="132"/>
      <c r="O22" s="133"/>
      <c r="P22" s="133"/>
    </row>
    <row r="23" spans="2:18" x14ac:dyDescent="0.2">
      <c r="B23" s="134"/>
      <c r="C23" s="135"/>
      <c r="D23" s="136"/>
      <c r="E23" s="136"/>
      <c r="F23" s="137"/>
      <c r="G23" s="138"/>
      <c r="H23" s="139"/>
      <c r="I23" s="139"/>
      <c r="J23" s="139"/>
      <c r="K23" s="139"/>
      <c r="L23" s="139"/>
      <c r="N23" s="140"/>
      <c r="O23" s="141"/>
      <c r="P23" s="141"/>
    </row>
    <row r="24" spans="2:18" ht="15.75" thickBot="1" x14ac:dyDescent="0.25">
      <c r="B24" s="142" t="s">
        <v>24</v>
      </c>
    </row>
    <row r="25" spans="2:18" ht="15.75" thickBot="1" x14ac:dyDescent="0.25">
      <c r="B25" s="170" t="s">
        <v>25</v>
      </c>
      <c r="C25" s="129" t="s">
        <v>13</v>
      </c>
      <c r="D25" s="143"/>
      <c r="E25" s="143"/>
      <c r="F25" s="143"/>
      <c r="G25" s="143"/>
      <c r="H25" s="144"/>
      <c r="I25" s="145">
        <v>-58000</v>
      </c>
      <c r="J25" s="143"/>
      <c r="K25" s="143"/>
      <c r="L25" s="143"/>
      <c r="N25" s="173">
        <v>28118.43</v>
      </c>
      <c r="O25" s="167">
        <v>-86407.18</v>
      </c>
      <c r="P25" s="167">
        <v>-211894.52</v>
      </c>
    </row>
    <row r="26" spans="2:18" ht="15.75" thickBot="1" x14ac:dyDescent="0.25">
      <c r="B26" s="171" t="s">
        <v>18</v>
      </c>
      <c r="C26" s="100" t="s">
        <v>14</v>
      </c>
      <c r="D26" s="123"/>
      <c r="E26" s="123"/>
      <c r="F26" s="124"/>
      <c r="G26" s="125"/>
      <c r="H26" s="114"/>
      <c r="I26" s="101">
        <v>29000</v>
      </c>
      <c r="J26" s="126">
        <v>29000</v>
      </c>
      <c r="K26" s="126">
        <v>0</v>
      </c>
      <c r="L26" s="126">
        <v>0</v>
      </c>
      <c r="N26" s="169"/>
      <c r="O26" s="168"/>
      <c r="P26" s="168"/>
    </row>
    <row r="27" spans="2:18" ht="51.75" thickBot="1" x14ac:dyDescent="0.25">
      <c r="B27" s="146"/>
      <c r="C27" s="103" t="s">
        <v>20</v>
      </c>
      <c r="D27" s="104"/>
      <c r="E27" s="104"/>
      <c r="F27" s="116"/>
      <c r="G27" s="128"/>
      <c r="H27" s="109"/>
      <c r="I27" s="109" t="s">
        <v>52</v>
      </c>
      <c r="J27" s="109" t="s">
        <v>26</v>
      </c>
      <c r="K27" s="99"/>
      <c r="L27" s="99"/>
      <c r="N27" s="147"/>
      <c r="O27" s="122"/>
      <c r="P27" s="122"/>
    </row>
    <row r="29" spans="2:18" x14ac:dyDescent="0.2">
      <c r="H29" s="148"/>
      <c r="I29" s="149"/>
      <c r="J29" s="149"/>
    </row>
  </sheetData>
  <mergeCells count="18">
    <mergeCell ref="B2:L2"/>
    <mergeCell ref="B10:B11"/>
    <mergeCell ref="N10:N11"/>
    <mergeCell ref="O10:O11"/>
    <mergeCell ref="B15:B16"/>
    <mergeCell ref="N15:N16"/>
    <mergeCell ref="O15:O16"/>
    <mergeCell ref="B6:B7"/>
    <mergeCell ref="P19:P20"/>
    <mergeCell ref="P10:P11"/>
    <mergeCell ref="P15:P16"/>
    <mergeCell ref="P25:P26"/>
    <mergeCell ref="B25:B26"/>
    <mergeCell ref="B19:B20"/>
    <mergeCell ref="N19:N20"/>
    <mergeCell ref="O19:O20"/>
    <mergeCell ref="N25:N26"/>
    <mergeCell ref="O25:O26"/>
  </mergeCells>
  <pageMargins left="0.31496062992125984" right="0.70866141732283472" top="0.74803149606299213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Appendix D(i)</vt:lpstr>
      <vt:lpstr>Appendix D(ii)</vt:lpstr>
      <vt:lpstr>'Appendix D(i)'!Print_Area</vt:lpstr>
      <vt:lpstr>'Appendix D(ii)'!Print_Area</vt:lpstr>
    </vt:vector>
  </TitlesOfParts>
  <Company>LBBD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dchauhan</dc:creator>
  <cp:lastModifiedBy>Young Nichola</cp:lastModifiedBy>
  <cp:lastPrinted>2017-10-09T08:44:57Z</cp:lastPrinted>
  <dcterms:created xsi:type="dcterms:W3CDTF">2016-08-16T13:12:17Z</dcterms:created>
  <dcterms:modified xsi:type="dcterms:W3CDTF">2017-10-18T14:29:11Z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